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uramericana-my.sharepoint.com/personal/agantes_sura_com_pa/Documents/Escritorio/"/>
    </mc:Choice>
  </mc:AlternateContent>
  <xr:revisionPtr revIDLastSave="262" documentId="8_{FC26CB7D-98EB-40BA-B49D-2FA8F26712E6}" xr6:coauthVersionLast="47" xr6:coauthVersionMax="47" xr10:uidLastSave="{C011973F-7F65-4468-B2A8-E859D01500BA}"/>
  <workbookProtection workbookAlgorithmName="SHA-512" workbookHashValue="jDgyIi3VJt5hmFxj8N/5W31bEOY6owB7XJWjXxEmfy+U/gCqzdx62CheVQTGfGU3fGTYYGHi7zzdKaD3JYPIeQ==" workbookSaltValue="rrnnO5VMnzP6OjRqYq01JQ==" workbookSpinCount="100000" lockStructure="1"/>
  <bookViews>
    <workbookView xWindow="-120" yWindow="-120" windowWidth="20730" windowHeight="11160" xr2:uid="{00000000-000D-0000-FFFF-FFFF00000000}"/>
  </bookViews>
  <sheets>
    <sheet name="Hoja1" sheetId="1" r:id="rId1"/>
  </sheets>
  <externalReferences>
    <externalReference r:id="rId2"/>
    <externalReference r:id="rId3"/>
  </externalReferences>
  <definedNames>
    <definedName name="_xlnm.Print_Area" localSheetId="0">Hoja1!$A$1:$H$67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7" i="1" l="1"/>
  <c r="D27" i="1"/>
  <c r="D15" i="1" l="1"/>
  <c r="H28" i="1"/>
  <c r="D28" i="1"/>
  <c r="D16" i="1" l="1"/>
  <c r="D17" i="1" s="1"/>
  <c r="D29" i="1"/>
  <c r="D30" i="1" s="1"/>
  <c r="H29" i="1"/>
  <c r="H30" i="1" s="1"/>
  <c r="L26" i="1"/>
  <c r="L25" i="1"/>
  <c r="L27" i="1"/>
  <c r="H15" i="1" l="1"/>
  <c r="H16" i="1" s="1"/>
  <c r="H17" i="1" l="1"/>
  <c r="L23" i="1"/>
  <c r="L22" i="1"/>
  <c r="L29" i="1" l="1"/>
  <c r="L30" i="1" s="1"/>
  <c r="L31" i="1" s="1"/>
</calcChain>
</file>

<file path=xl/sharedStrings.xml><?xml version="1.0" encoding="utf-8"?>
<sst xmlns="http://schemas.openxmlformats.org/spreadsheetml/2006/main" count="108" uniqueCount="53">
  <si>
    <t>OPCIONES RC AUTOS PARTICULARES</t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</si>
  <si>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Revisado Vehicular Gratuito (Aplica únicamente en el Centro Autos Sura).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</si>
  <si>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Servicio de Emergencias (ambulancia) las 24 horas del día los 365 días del año.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</si>
  <si>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Servicios de Grúa por Desperfectos Mecánicos o Colisión, máximo B/.150.00 por evento, tres (3) eventos por año.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</si>
  <si>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Defensa penal hasta un máximo de B/.500.00.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</si>
  <si>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 xml:space="preserve">Asistencia Legal sin costo. 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</si>
  <si>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Cobertura extraterritorial a Costa Rica por un mes, previa notificación.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</si>
  <si>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Se cubre remolque si no está declarado (aplican restricciones).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</si>
  <si>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Responsabilidad civil de auto sustituto, previa notificación a compañía, sujeto a comprobación y siempre que el auto sustituto no sea propiedad del asegurado.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</si>
  <si>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30% de descuento al contratar su póliza Multiriesgo Residencial.</t>
    </r>
  </si>
  <si>
    <t xml:space="preserve">   PRIMA</t>
  </si>
  <si>
    <t>Límites</t>
  </si>
  <si>
    <t>5,000 / 10,000</t>
  </si>
  <si>
    <t>GASTOS MÉDICOS</t>
  </si>
  <si>
    <t>500 / 2,500</t>
  </si>
  <si>
    <t>ENDOSO S.O.S. FULL EXTRA</t>
  </si>
  <si>
    <t>COBERTURA SOAT</t>
  </si>
  <si>
    <t>Impuestos</t>
  </si>
  <si>
    <t>Prima Total</t>
  </si>
  <si>
    <t>SUB - TOTAL</t>
  </si>
  <si>
    <t xml:space="preserve">  LESIONES CORPORALES </t>
  </si>
  <si>
    <t xml:space="preserve">  DAÑOS A LA PROPIEDAD AJENA</t>
  </si>
  <si>
    <t>2,000 / 10,000</t>
  </si>
  <si>
    <r>
      <t>-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  <scheme val="minor"/>
      </rPr>
      <t>Muerte Accidental para el Asegurado B/. 10,000.00 dentro del vehículo asegurado.</t>
    </r>
  </si>
  <si>
    <r>
      <t>-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"/>
        <family val="2"/>
        <scheme val="minor"/>
      </rPr>
      <t>Muerte accidental B/. 2,000.00 a cada pasajero, hasta un máximo de B/. 8,000.00 por accidente.</t>
    </r>
  </si>
  <si>
    <t>-        Adelanto de Gastos Funerarios hasta B/.1,000.00 para el asegurado, en caso de ocurrir un accidente automovilístico cubierto por la póliza.</t>
  </si>
  <si>
    <t>RC  ESTANDAR</t>
  </si>
  <si>
    <t>RC ESENCIAL</t>
  </si>
  <si>
    <t>2. Ajustador in Situ</t>
  </si>
  <si>
    <t>3. Asistencia legal sin costo</t>
  </si>
  <si>
    <t xml:space="preserve">1. Asistencia Vial Básico: 
        * Cambio de Llanta                         
        * Cerrajero
        * Envío de gasolina
        * Paso de Corriente
</t>
  </si>
  <si>
    <t>1000 / 5000</t>
  </si>
  <si>
    <t>ENDOSO RC BASICO</t>
  </si>
  <si>
    <t>25,000 / 50,000</t>
  </si>
  <si>
    <t>5,000 / 25,000</t>
  </si>
  <si>
    <t xml:space="preserve">  LESIONES CORPORALES SOAT</t>
  </si>
  <si>
    <t xml:space="preserve">  DAÑOS A LA PROPIEDAD AJENA SOAT</t>
  </si>
  <si>
    <t>RC ELEMENTAL</t>
  </si>
  <si>
    <t>RC CONVENCIONAL</t>
  </si>
  <si>
    <t>Regulado y Supervisado por la Superintendencia de Seguros y Reaseguros de Panamá.</t>
  </si>
  <si>
    <t>ENDOSO RC BÁSICO</t>
  </si>
  <si>
    <t>BENEFICIOS - ENDOSOS S.O.S. FULL EXTRAS</t>
  </si>
  <si>
    <t xml:space="preserve">BENEFICIOS - ENDOSO RC BÁSICO </t>
  </si>
  <si>
    <t>-    Asistencia Vial Básico: 
        * Cambio de Llanta                         
        * Cerrajero
        * Envío de gasolina
        * Paso de Corriente</t>
  </si>
  <si>
    <t>-     Ajustador in Situ</t>
  </si>
  <si>
    <t>-     Asistencia legal sin costo</t>
  </si>
  <si>
    <t>ENDOSO RC ESPECIAL</t>
  </si>
  <si>
    <t>BENEFICIOS - ENDOSO RC ESPECIAL</t>
  </si>
  <si>
    <t>4. Servicio de grúa por desperfectos mecánicos o colisión, máximo B/.150.00 por evento, máximo agregado anual B./150.00.</t>
  </si>
  <si>
    <t>5. Servicio de emergencia (Ambulancia) 24 horas al día, 365 días al año.</t>
  </si>
  <si>
    <t>6. Muerte Accidental para el asegurado B/.2,500.00 dentro del vehículo asegurado.</t>
  </si>
  <si>
    <t>7. Adelanto de Gastos Funerarios hasta B/.1,000.00 para el asegurado, en caso de ocurrir un accidente automovilístico cubierto por la póliza.</t>
  </si>
  <si>
    <t>1. Asistencia Vial Básico: 
        * Cambio de Llanta                         
        * Cerrajero
        * Envío de gasolina
        * Paso de Corriente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</si>
</sst>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7"/>
      <color theme="1"/>
      <name val="Times New Roman"/>
      <family val="1"/>
    </font>
    <font>
      <b/>
      <sz val="7"/>
      <color theme="1"/>
      <name val="Times New Roman"/>
      <family val="1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sz val="9"/>
      <color rgb="FFFF0000"/>
      <name val="Calibri"/>
      <family val="2"/>
      <scheme val="minor"/>
    </font>
    <font>
      <u/>
      <sz val="8"/>
      <color rgb="FF707372"/>
      <name val="Times New Roman"/>
      <family val="1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C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auto="1"/>
      </right>
      <top/>
      <bottom style="double">
        <color indexed="64"/>
      </bottom>
      <diagonal/>
    </border>
  </borders>
  <cellStyleXfs count="5">
    <xf numFmtId="0" fontId="0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2" fillId="3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14" fillId="8" borderId="0" xfId="0" applyFont="1" applyFill="1"/>
    <xf numFmtId="3" fontId="12" fillId="8" borderId="0" xfId="0" applyNumberFormat="1" applyFont="1" applyFill="1"/>
    <xf numFmtId="0" fontId="12" fillId="8" borderId="0" xfId="0" applyFont="1" applyFill="1"/>
    <xf numFmtId="0" fontId="12" fillId="8" borderId="0" xfId="0" applyFont="1" applyFill="1" applyAlignment="1">
      <alignment horizontal="right"/>
    </xf>
    <xf numFmtId="0" fontId="8" fillId="8" borderId="0" xfId="0" applyFont="1" applyFill="1"/>
    <xf numFmtId="9" fontId="8" fillId="8" borderId="0" xfId="0" applyNumberFormat="1" applyFont="1" applyFill="1"/>
    <xf numFmtId="0" fontId="8" fillId="8" borderId="0" xfId="0" applyFont="1" applyFill="1" applyAlignment="1">
      <alignment horizontal="center"/>
    </xf>
    <xf numFmtId="0" fontId="11" fillId="8" borderId="0" xfId="0" applyFont="1" applyFill="1"/>
    <xf numFmtId="164" fontId="15" fillId="8" borderId="0" xfId="1" applyFont="1" applyFill="1" applyAlignment="1" applyProtection="1">
      <alignment horizontal="right" vertical="center"/>
      <protection hidden="1"/>
    </xf>
    <xf numFmtId="43" fontId="14" fillId="8" borderId="0" xfId="0" applyNumberFormat="1" applyFont="1" applyFill="1"/>
    <xf numFmtId="164" fontId="8" fillId="8" borderId="0" xfId="1" applyFont="1" applyFill="1"/>
    <xf numFmtId="0" fontId="14" fillId="3" borderId="0" xfId="0" applyFont="1" applyFill="1"/>
    <xf numFmtId="0" fontId="12" fillId="3" borderId="0" xfId="0" applyFont="1" applyFill="1"/>
    <xf numFmtId="3" fontId="12" fillId="3" borderId="0" xfId="0" applyNumberFormat="1" applyFont="1" applyFill="1"/>
    <xf numFmtId="0" fontId="8" fillId="3" borderId="0" xfId="0" applyFont="1" applyFill="1"/>
    <xf numFmtId="9" fontId="8" fillId="3" borderId="0" xfId="0" applyNumberFormat="1" applyFont="1" applyFill="1"/>
    <xf numFmtId="0" fontId="8" fillId="3" borderId="0" xfId="0" applyFont="1" applyFill="1" applyAlignment="1">
      <alignment horizontal="center"/>
    </xf>
    <xf numFmtId="0" fontId="11" fillId="3" borderId="0" xfId="0" applyFont="1" applyFill="1"/>
    <xf numFmtId="164" fontId="8" fillId="3" borderId="0" xfId="1" applyFont="1" applyFill="1"/>
    <xf numFmtId="0" fontId="16" fillId="3" borderId="0" xfId="0" applyFont="1" applyFill="1" applyAlignment="1">
      <alignment horizontal="right"/>
    </xf>
    <xf numFmtId="3" fontId="16" fillId="3" borderId="0" xfId="0" applyNumberFormat="1" applyFont="1" applyFill="1"/>
    <xf numFmtId="0" fontId="0" fillId="0" borderId="0" xfId="0" applyProtection="1">
      <protection hidden="1"/>
    </xf>
    <xf numFmtId="0" fontId="3" fillId="0" borderId="4" xfId="0" applyFont="1" applyBorder="1" applyAlignment="1" applyProtection="1">
      <alignment horizontal="center" wrapText="1"/>
      <protection hidden="1"/>
    </xf>
    <xf numFmtId="0" fontId="1" fillId="2" borderId="1" xfId="0" applyFont="1" applyFill="1" applyBorder="1" applyProtection="1">
      <protection hidden="1"/>
    </xf>
    <xf numFmtId="0" fontId="1" fillId="2" borderId="2" xfId="0" applyFont="1" applyFill="1" applyBorder="1" applyAlignment="1" applyProtection="1">
      <alignment horizontal="center"/>
      <protection hidden="1"/>
    </xf>
    <xf numFmtId="0" fontId="1" fillId="2" borderId="2" xfId="0" applyFont="1" applyFill="1" applyBorder="1" applyProtection="1">
      <protection hidden="1"/>
    </xf>
    <xf numFmtId="0" fontId="1" fillId="2" borderId="3" xfId="0" applyFont="1" applyFill="1" applyBorder="1" applyAlignment="1" applyProtection="1">
      <alignment horizontal="center"/>
      <protection hidden="1"/>
    </xf>
    <xf numFmtId="0" fontId="6" fillId="3" borderId="4" xfId="0" applyFont="1" applyFill="1" applyBorder="1" applyProtection="1">
      <protection hidden="1"/>
    </xf>
    <xf numFmtId="0" fontId="4" fillId="3" borderId="4" xfId="0" applyFont="1" applyFill="1" applyBorder="1" applyAlignment="1" applyProtection="1">
      <alignment horizontal="right"/>
      <protection hidden="1"/>
    </xf>
    <xf numFmtId="0" fontId="4" fillId="3" borderId="4" xfId="0" applyFont="1" applyFill="1" applyBorder="1" applyProtection="1">
      <protection hidden="1"/>
    </xf>
    <xf numFmtId="0" fontId="4" fillId="3" borderId="5" xfId="0" applyFont="1" applyFill="1" applyBorder="1" applyProtection="1">
      <protection hidden="1"/>
    </xf>
    <xf numFmtId="0" fontId="4" fillId="3" borderId="0" xfId="0" applyFont="1" applyFill="1" applyAlignment="1" applyProtection="1">
      <alignment horizontal="right"/>
      <protection hidden="1"/>
    </xf>
    <xf numFmtId="0" fontId="4" fillId="3" borderId="0" xfId="0" applyFont="1" applyFill="1" applyProtection="1">
      <protection hidden="1"/>
    </xf>
    <xf numFmtId="0" fontId="11" fillId="3" borderId="5" xfId="0" applyFont="1" applyFill="1" applyBorder="1" applyProtection="1">
      <protection hidden="1"/>
    </xf>
    <xf numFmtId="0" fontId="12" fillId="3" borderId="0" xfId="0" applyFont="1" applyFill="1" applyAlignment="1" applyProtection="1">
      <alignment horizontal="right"/>
      <protection hidden="1"/>
    </xf>
    <xf numFmtId="0" fontId="6" fillId="3" borderId="5" xfId="0" applyFont="1" applyFill="1" applyBorder="1" applyProtection="1">
      <protection hidden="1"/>
    </xf>
    <xf numFmtId="0" fontId="6" fillId="3" borderId="7" xfId="0" applyFont="1" applyFill="1" applyBorder="1" applyProtection="1">
      <protection hidden="1"/>
    </xf>
    <xf numFmtId="0" fontId="4" fillId="3" borderId="8" xfId="0" applyFont="1" applyFill="1" applyBorder="1" applyProtection="1">
      <protection hidden="1"/>
    </xf>
    <xf numFmtId="0" fontId="1" fillId="5" borderId="10" xfId="0" applyFont="1" applyFill="1" applyBorder="1" applyProtection="1">
      <protection hidden="1"/>
    </xf>
    <xf numFmtId="0" fontId="1" fillId="5" borderId="4" xfId="0" applyFont="1" applyFill="1" applyBorder="1" applyProtection="1">
      <protection hidden="1"/>
    </xf>
    <xf numFmtId="0" fontId="1" fillId="5" borderId="5" xfId="0" applyFont="1" applyFill="1" applyBorder="1" applyProtection="1">
      <protection hidden="1"/>
    </xf>
    <xf numFmtId="0" fontId="1" fillId="5" borderId="0" xfId="0" applyFont="1" applyFill="1" applyProtection="1">
      <protection hidden="1"/>
    </xf>
    <xf numFmtId="0" fontId="1" fillId="5" borderId="7" xfId="0" applyFont="1" applyFill="1" applyBorder="1" applyProtection="1">
      <protection hidden="1"/>
    </xf>
    <xf numFmtId="0" fontId="1" fillId="5" borderId="8" xfId="0" applyFont="1" applyFill="1" applyBorder="1" applyProtection="1">
      <protection hidden="1"/>
    </xf>
    <xf numFmtId="0" fontId="4" fillId="8" borderId="0" xfId="0" applyFont="1" applyFill="1" applyAlignment="1" applyProtection="1">
      <alignment horizontal="right"/>
      <protection hidden="1"/>
    </xf>
    <xf numFmtId="0" fontId="14" fillId="3" borderId="0" xfId="0" applyFont="1" applyFill="1" applyProtection="1">
      <protection hidden="1"/>
    </xf>
    <xf numFmtId="0" fontId="13" fillId="7" borderId="0" xfId="0" applyFont="1" applyFill="1" applyAlignment="1" applyProtection="1">
      <alignment horizontal="left" vertical="top" wrapText="1"/>
      <protection hidden="1"/>
    </xf>
    <xf numFmtId="0" fontId="2" fillId="0" borderId="0" xfId="0" applyFont="1" applyProtection="1">
      <protection hidden="1"/>
    </xf>
    <xf numFmtId="0" fontId="0" fillId="0" borderId="12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13" xfId="0" applyBorder="1" applyAlignment="1" applyProtection="1">
      <alignment horizontal="left" vertical="center"/>
      <protection hidden="1"/>
    </xf>
    <xf numFmtId="164" fontId="1" fillId="3" borderId="11" xfId="1" applyFont="1" applyFill="1" applyBorder="1" applyProtection="1">
      <protection hidden="1"/>
    </xf>
    <xf numFmtId="164" fontId="1" fillId="3" borderId="4" xfId="1" applyFont="1" applyFill="1" applyBorder="1" applyProtection="1">
      <protection hidden="1"/>
    </xf>
    <xf numFmtId="164" fontId="1" fillId="3" borderId="6" xfId="1" applyFont="1" applyFill="1" applyBorder="1" applyProtection="1">
      <protection hidden="1"/>
    </xf>
    <xf numFmtId="164" fontId="1" fillId="3" borderId="0" xfId="1" applyFont="1" applyFill="1" applyProtection="1">
      <protection hidden="1"/>
    </xf>
    <xf numFmtId="3" fontId="4" fillId="3" borderId="0" xfId="0" applyNumberFormat="1" applyFont="1" applyFill="1" applyProtection="1">
      <protection hidden="1"/>
    </xf>
    <xf numFmtId="164" fontId="1" fillId="3" borderId="9" xfId="1" applyFont="1" applyFill="1" applyBorder="1" applyProtection="1">
      <protection hidden="1"/>
    </xf>
    <xf numFmtId="164" fontId="1" fillId="3" borderId="8" xfId="1" applyFont="1" applyFill="1" applyBorder="1" applyProtection="1">
      <protection hidden="1"/>
    </xf>
    <xf numFmtId="164" fontId="1" fillId="5" borderId="11" xfId="1" applyFont="1" applyFill="1" applyBorder="1" applyProtection="1">
      <protection hidden="1"/>
    </xf>
    <xf numFmtId="164" fontId="1" fillId="5" borderId="4" xfId="1" applyFont="1" applyFill="1" applyBorder="1" applyProtection="1">
      <protection hidden="1"/>
    </xf>
    <xf numFmtId="9" fontId="1" fillId="5" borderId="0" xfId="0" applyNumberFormat="1" applyFont="1" applyFill="1" applyProtection="1">
      <protection hidden="1"/>
    </xf>
    <xf numFmtId="164" fontId="1" fillId="5" borderId="6" xfId="1" applyFont="1" applyFill="1" applyBorder="1" applyProtection="1">
      <protection hidden="1"/>
    </xf>
    <xf numFmtId="164" fontId="1" fillId="5" borderId="0" xfId="1" applyFont="1" applyFill="1" applyProtection="1">
      <protection hidden="1"/>
    </xf>
    <xf numFmtId="164" fontId="1" fillId="5" borderId="9" xfId="1" applyFont="1" applyFill="1" applyBorder="1" applyProtection="1">
      <protection hidden="1"/>
    </xf>
    <xf numFmtId="164" fontId="1" fillId="5" borderId="8" xfId="1" applyFont="1" applyFill="1" applyBorder="1" applyProtection="1">
      <protection hidden="1"/>
    </xf>
    <xf numFmtId="0" fontId="6" fillId="3" borderId="7" xfId="0" applyFont="1" applyFill="1" applyBorder="1" applyProtection="1">
      <protection locked="0"/>
    </xf>
    <xf numFmtId="0" fontId="0" fillId="0" borderId="0" xfId="0" applyAlignment="1">
      <alignment horizontal="left" vertical="center"/>
    </xf>
    <xf numFmtId="0" fontId="0" fillId="0" borderId="12" xfId="0" applyBorder="1" applyAlignment="1" applyProtection="1">
      <alignment horizontal="left" vertical="center"/>
      <protection hidden="1"/>
    </xf>
    <xf numFmtId="0" fontId="0" fillId="0" borderId="13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17" fillId="0" borderId="0" xfId="0" applyFont="1"/>
    <xf numFmtId="0" fontId="5" fillId="0" borderId="0" xfId="0" applyFont="1"/>
    <xf numFmtId="10" fontId="18" fillId="3" borderId="0" xfId="4" applyNumberFormat="1" applyFont="1" applyFill="1"/>
    <xf numFmtId="0" fontId="19" fillId="8" borderId="0" xfId="0" applyFont="1" applyFill="1"/>
    <xf numFmtId="10" fontId="19" fillId="8" borderId="0" xfId="4" applyNumberFormat="1" applyFont="1" applyFill="1"/>
    <xf numFmtId="0" fontId="20" fillId="8" borderId="0" xfId="0" applyFont="1" applyFill="1"/>
    <xf numFmtId="0" fontId="8" fillId="0" borderId="0" xfId="0" applyFont="1" applyFill="1" applyBorder="1" applyAlignment="1" applyProtection="1">
      <alignment horizontal="center"/>
      <protection hidden="1"/>
    </xf>
    <xf numFmtId="0" fontId="8" fillId="0" borderId="13" xfId="0" applyFont="1" applyFill="1" applyBorder="1" applyAlignment="1" applyProtection="1">
      <alignment horizontal="center"/>
      <protection hidden="1"/>
    </xf>
    <xf numFmtId="0" fontId="0" fillId="0" borderId="0" xfId="0" applyFill="1"/>
    <xf numFmtId="49" fontId="21" fillId="0" borderId="12" xfId="0" applyNumberFormat="1" applyFont="1" applyFill="1" applyBorder="1" applyAlignment="1" applyProtection="1">
      <alignment horizontal="left" wrapText="1"/>
      <protection hidden="1"/>
    </xf>
    <xf numFmtId="49" fontId="0" fillId="0" borderId="0" xfId="0" applyNumberFormat="1" applyFont="1" applyProtection="1">
      <protection hidden="1"/>
    </xf>
    <xf numFmtId="0" fontId="2" fillId="0" borderId="0" xfId="0" applyFont="1" applyAlignment="1" applyProtection="1">
      <alignment wrapText="1"/>
      <protection hidden="1"/>
    </xf>
    <xf numFmtId="0" fontId="8" fillId="4" borderId="17" xfId="0" applyFont="1" applyFill="1" applyBorder="1" applyAlignment="1" applyProtection="1">
      <alignment horizontal="center"/>
      <protection hidden="1"/>
    </xf>
    <xf numFmtId="0" fontId="8" fillId="4" borderId="18" xfId="0" applyFont="1" applyFill="1" applyBorder="1" applyAlignment="1" applyProtection="1">
      <alignment horizontal="center"/>
      <protection hidden="1"/>
    </xf>
    <xf numFmtId="0" fontId="8" fillId="6" borderId="8" xfId="0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left" vertical="center"/>
    </xf>
    <xf numFmtId="0" fontId="8" fillId="6" borderId="9" xfId="0" applyFont="1" applyFill="1" applyBorder="1" applyAlignment="1" applyProtection="1">
      <alignment horizontal="center"/>
      <protection hidden="1"/>
    </xf>
    <xf numFmtId="0" fontId="5" fillId="3" borderId="4" xfId="0" applyFont="1" applyFill="1" applyBorder="1" applyAlignment="1" applyProtection="1">
      <alignment horizontal="center"/>
      <protection hidden="1"/>
    </xf>
    <xf numFmtId="0" fontId="5" fillId="3" borderId="0" xfId="0" applyFont="1" applyFill="1" applyAlignment="1" applyProtection="1">
      <alignment horizontal="center"/>
      <protection hidden="1"/>
    </xf>
    <xf numFmtId="0" fontId="0" fillId="0" borderId="12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13" xfId="0" applyBorder="1" applyAlignment="1" applyProtection="1">
      <alignment horizontal="left" vertical="center"/>
      <protection hidden="1"/>
    </xf>
    <xf numFmtId="0" fontId="8" fillId="4" borderId="20" xfId="0" applyFont="1" applyFill="1" applyBorder="1" applyAlignment="1" applyProtection="1">
      <alignment horizontal="center"/>
      <protection hidden="1"/>
    </xf>
    <xf numFmtId="0" fontId="8" fillId="4" borderId="21" xfId="0" applyFont="1" applyFill="1" applyBorder="1" applyAlignment="1" applyProtection="1">
      <alignment horizontal="center"/>
      <protection hidden="1"/>
    </xf>
    <xf numFmtId="0" fontId="8" fillId="4" borderId="22" xfId="0" applyFont="1" applyFill="1" applyBorder="1" applyAlignment="1" applyProtection="1">
      <alignment horizontal="center"/>
      <protection hidden="1"/>
    </xf>
    <xf numFmtId="0" fontId="8" fillId="8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2" fillId="0" borderId="0" xfId="0" applyFont="1" applyAlignment="1" applyProtection="1">
      <alignment horizontal="left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0" fillId="0" borderId="12" xfId="0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13" xfId="0" applyBorder="1" applyAlignment="1" applyProtection="1">
      <alignment horizontal="left" vertical="center" wrapText="1"/>
      <protection hidden="1"/>
    </xf>
    <xf numFmtId="0" fontId="8" fillId="4" borderId="19" xfId="0" applyFont="1" applyFill="1" applyBorder="1" applyAlignment="1" applyProtection="1">
      <alignment horizontal="center"/>
      <protection hidden="1"/>
    </xf>
    <xf numFmtId="0" fontId="0" fillId="0" borderId="14" xfId="0" applyBorder="1" applyAlignment="1" applyProtection="1">
      <alignment horizontal="left" vertical="center"/>
      <protection hidden="1"/>
    </xf>
    <xf numFmtId="0" fontId="0" fillId="0" borderId="15" xfId="0" applyBorder="1" applyAlignment="1" applyProtection="1">
      <alignment horizontal="left" vertical="center"/>
      <protection hidden="1"/>
    </xf>
    <xf numFmtId="0" fontId="0" fillId="0" borderId="16" xfId="0" applyBorder="1" applyAlignment="1" applyProtection="1">
      <alignment horizontal="left" vertical="center"/>
      <protection hidden="1"/>
    </xf>
    <xf numFmtId="0" fontId="1" fillId="0" borderId="12" xfId="0" applyFont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1" fillId="0" borderId="13" xfId="0" applyFont="1" applyBorder="1" applyAlignment="1" applyProtection="1">
      <alignment horizontal="left" vertical="center"/>
      <protection hidden="1"/>
    </xf>
  </cellXfs>
  <cellStyles count="5">
    <cellStyle name="Millares" xfId="1" builtinId="3"/>
    <cellStyle name="Millares 2" xfId="3" xr:uid="{E8E1E353-C413-40DD-8C0B-5D41C165AE1D}"/>
    <cellStyle name="Millares 3" xfId="2" xr:uid="{00000000-0005-0000-0000-00002F000000}"/>
    <cellStyle name="Normal" xfId="0" builtinId="0"/>
    <cellStyle name="Porcentaje" xfId="4" builtinId="5"/>
  </cellStyles>
  <dxfs count="0"/>
  <tableStyles count="0" defaultTableStyle="TableStyleMedium2" defaultPivotStyle="PivotStyleLight16"/>
  <colors>
    <mruColors>
      <color rgb="FF003C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19050</xdr:rowOff>
    </xdr:from>
    <xdr:to>
      <xdr:col>0</xdr:col>
      <xdr:colOff>1438274</xdr:colOff>
      <xdr:row>2</xdr:row>
      <xdr:rowOff>133350</xdr:rowOff>
    </xdr:to>
    <xdr:pic>
      <xdr:nvPicPr>
        <xdr:cNvPr id="2" name="Imagen 1" descr="Resultado de imagen para SURA">
          <a:extLst>
            <a:ext uri="{FF2B5EF4-FFF2-40B4-BE49-F238E27FC236}">
              <a16:creationId xmlns:a16="http://schemas.microsoft.com/office/drawing/2014/main" id="{A5118860-F527-469B-BB1E-26E53AF4918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391" t="29759" r="43902" b="34840"/>
        <a:stretch/>
      </xdr:blipFill>
      <xdr:spPr bwMode="auto">
        <a:xfrm>
          <a:off x="114299" y="19050"/>
          <a:ext cx="132397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1047750</xdr:colOff>
      <xdr:row>68</xdr:row>
      <xdr:rowOff>114299</xdr:rowOff>
    </xdr:from>
    <xdr:to>
      <xdr:col>0</xdr:col>
      <xdr:colOff>1809749</xdr:colOff>
      <xdr:row>72</xdr:row>
      <xdr:rowOff>114298</xdr:rowOff>
    </xdr:to>
    <xdr:pic>
      <xdr:nvPicPr>
        <xdr:cNvPr id="4" name="Imagen 3" descr="Superintendencia de Seguros y Reaseguros de Panamá - Wikipedia, la ...">
          <a:extLst>
            <a:ext uri="{FF2B5EF4-FFF2-40B4-BE49-F238E27FC236}">
              <a16:creationId xmlns:a16="http://schemas.microsoft.com/office/drawing/2014/main" id="{3F6415F7-3058-41E7-9C1F-285255CD3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1068049"/>
          <a:ext cx="761999" cy="761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kamchu\Desktop\COMPARATIVO\ajustes%20tarifas%20R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kamchu\Desktop\COMPARATIVO\TARIFA%20SOBAT%20(Estudio%20agosto%2020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 (2)"/>
      <sheetName val="Hoja1"/>
    </sheetNames>
    <sheetDataSet>
      <sheetData sheetId="0"/>
      <sheetData sheetId="1">
        <row r="5">
          <cell r="F5">
            <v>14.676666666666666</v>
          </cell>
        </row>
        <row r="21">
          <cell r="E21">
            <v>151.75766666666664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ES PREMIUM"/>
      <sheetName val="LIMITES CS (2)"/>
      <sheetName val="LIMITES TOTAL (2)"/>
      <sheetName val="LIMITES TOTAL RESUMEN"/>
      <sheetName val="RESUMEN"/>
      <sheetName val="LIMITES TOTAL RESUMEN (2)"/>
      <sheetName val="PRIMAS SOAT (ESTRESADO)"/>
      <sheetName val="PRIMAS SOAT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3">
          <cell r="M13">
            <v>12.229611994925916</v>
          </cell>
        </row>
        <row r="14">
          <cell r="M14">
            <v>44.482365543407013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P72"/>
  <sheetViews>
    <sheetView showGridLines="0" tabSelected="1" topLeftCell="A5" zoomScale="80" zoomScaleNormal="80" workbookViewId="0">
      <selection activeCell="A27" sqref="A27"/>
    </sheetView>
  </sheetViews>
  <sheetFormatPr baseColWidth="10" defaultRowHeight="15" x14ac:dyDescent="0.25"/>
  <cols>
    <col min="1" max="1" width="28.85546875" customWidth="1"/>
    <col min="2" max="2" width="12.5703125" customWidth="1"/>
    <col min="3" max="3" width="4.85546875" customWidth="1"/>
    <col min="4" max="4" width="20.85546875" customWidth="1"/>
    <col min="5" max="5" width="29.85546875" customWidth="1"/>
    <col min="6" max="6" width="13" customWidth="1"/>
    <col min="7" max="7" width="9.140625" customWidth="1"/>
    <col min="8" max="8" width="14.7109375" customWidth="1"/>
    <col min="9" max="9" width="26.5703125" customWidth="1"/>
    <col min="10" max="10" width="24.7109375" hidden="1" customWidth="1"/>
    <col min="11" max="12" width="0" hidden="1" customWidth="1"/>
    <col min="13" max="13" width="25" hidden="1" customWidth="1"/>
    <col min="14" max="15" width="0" hidden="1" customWidth="1"/>
  </cols>
  <sheetData>
    <row r="1" spans="1:16" x14ac:dyDescent="0.25">
      <c r="A1" s="26"/>
      <c r="B1" s="26"/>
      <c r="C1" s="26"/>
      <c r="D1" s="26"/>
      <c r="E1" s="26"/>
      <c r="F1" s="26"/>
      <c r="G1" s="26"/>
      <c r="H1" s="26"/>
    </row>
    <row r="2" spans="1:16" x14ac:dyDescent="0.25">
      <c r="A2" s="26"/>
      <c r="B2" s="26"/>
      <c r="C2" s="26"/>
      <c r="D2" s="26"/>
      <c r="E2" s="26"/>
      <c r="F2" s="26"/>
      <c r="G2" s="26"/>
      <c r="H2" s="26"/>
    </row>
    <row r="3" spans="1:16" x14ac:dyDescent="0.25">
      <c r="A3" s="26"/>
      <c r="B3" s="26"/>
      <c r="C3" s="26"/>
      <c r="D3" s="26"/>
      <c r="E3" s="26"/>
      <c r="F3" s="26"/>
      <c r="G3" s="26"/>
      <c r="H3" s="26"/>
    </row>
    <row r="4" spans="1:16" x14ac:dyDescent="0.25">
      <c r="A4" s="26"/>
      <c r="B4" s="26"/>
      <c r="C4" s="26"/>
      <c r="D4" s="26"/>
      <c r="E4" s="26"/>
      <c r="F4" s="26"/>
      <c r="G4" s="26"/>
      <c r="H4" s="26"/>
    </row>
    <row r="5" spans="1:16" x14ac:dyDescent="0.25">
      <c r="A5" s="26"/>
      <c r="B5" s="26"/>
      <c r="C5" s="26"/>
      <c r="D5" s="26"/>
      <c r="E5" s="26"/>
      <c r="F5" s="26"/>
      <c r="G5" s="26"/>
      <c r="H5" s="26"/>
    </row>
    <row r="6" spans="1:16" ht="14.25" customHeight="1" thickBot="1" x14ac:dyDescent="0.3">
      <c r="A6" s="87" t="s">
        <v>0</v>
      </c>
      <c r="B6" s="88"/>
      <c r="C6" s="88"/>
      <c r="D6" s="88"/>
      <c r="E6" s="88"/>
      <c r="F6" s="88"/>
      <c r="G6" s="88"/>
      <c r="H6" s="88"/>
    </row>
    <row r="7" spans="1:16" ht="14.25" customHeight="1" thickTop="1" x14ac:dyDescent="0.25">
      <c r="A7" s="27"/>
      <c r="B7" s="27"/>
      <c r="C7" s="27"/>
      <c r="D7" s="27"/>
      <c r="E7" s="27"/>
      <c r="F7" s="27"/>
      <c r="G7" s="27"/>
      <c r="H7" s="27"/>
    </row>
    <row r="8" spans="1:16" ht="14.25" customHeight="1" x14ac:dyDescent="0.25">
      <c r="A8" s="89" t="s">
        <v>37</v>
      </c>
      <c r="B8" s="89"/>
      <c r="C8" s="89"/>
      <c r="D8" s="91"/>
      <c r="E8" s="89" t="s">
        <v>27</v>
      </c>
      <c r="F8" s="89"/>
      <c r="G8" s="89"/>
      <c r="H8" s="89"/>
      <c r="I8" s="101"/>
      <c r="J8" s="101"/>
      <c r="K8" s="101"/>
      <c r="L8" s="101"/>
      <c r="M8" s="101"/>
      <c r="N8" s="101"/>
      <c r="O8" s="101"/>
      <c r="P8" s="101"/>
    </row>
    <row r="9" spans="1:16" ht="13.5" customHeight="1" x14ac:dyDescent="0.25">
      <c r="A9" s="28"/>
      <c r="B9" s="29" t="s">
        <v>11</v>
      </c>
      <c r="C9" s="30"/>
      <c r="D9" s="31" t="s">
        <v>10</v>
      </c>
      <c r="E9" s="28"/>
      <c r="F9" s="29" t="s">
        <v>11</v>
      </c>
      <c r="G9" s="30"/>
      <c r="H9" s="29" t="s">
        <v>10</v>
      </c>
      <c r="I9" s="19"/>
      <c r="J9" s="21"/>
      <c r="K9" s="19"/>
      <c r="L9" s="21"/>
      <c r="M9" s="19"/>
      <c r="N9" s="21"/>
      <c r="O9" s="19"/>
      <c r="P9" s="21"/>
    </row>
    <row r="10" spans="1:16" ht="12.75" customHeight="1" x14ac:dyDescent="0.25">
      <c r="A10" s="32" t="s">
        <v>16</v>
      </c>
      <c r="B10" s="33"/>
      <c r="C10" s="34"/>
      <c r="D10" s="56"/>
      <c r="E10" s="32" t="s">
        <v>16</v>
      </c>
      <c r="F10" s="33"/>
      <c r="G10" s="34"/>
      <c r="H10" s="57"/>
      <c r="I10" s="22"/>
      <c r="J10" s="3"/>
      <c r="K10" s="17"/>
      <c r="L10" s="23"/>
      <c r="M10" s="22"/>
      <c r="N10" s="3"/>
      <c r="O10" s="17"/>
      <c r="P10" s="23"/>
    </row>
    <row r="11" spans="1:16" ht="12.75" customHeight="1" x14ac:dyDescent="0.25">
      <c r="A11" s="35" t="s">
        <v>35</v>
      </c>
      <c r="B11" s="36" t="s">
        <v>12</v>
      </c>
      <c r="C11" s="37"/>
      <c r="D11" s="58">
        <v>24.26</v>
      </c>
      <c r="E11" s="35" t="s">
        <v>35</v>
      </c>
      <c r="F11" s="36" t="s">
        <v>12</v>
      </c>
      <c r="G11" s="37"/>
      <c r="H11" s="59">
        <v>13.88</v>
      </c>
      <c r="I11" s="77"/>
      <c r="J11" s="24" t="s">
        <v>40</v>
      </c>
      <c r="K11" s="17"/>
      <c r="L11" s="23"/>
      <c r="M11" s="17"/>
      <c r="N11" s="3"/>
      <c r="O11" s="17"/>
      <c r="P11" s="23"/>
    </row>
    <row r="12" spans="1:16" ht="12" customHeight="1" x14ac:dyDescent="0.25">
      <c r="A12" s="35" t="s">
        <v>36</v>
      </c>
      <c r="B12" s="60">
        <v>5000</v>
      </c>
      <c r="C12" s="37"/>
      <c r="D12" s="58">
        <v>86.01582599999999</v>
      </c>
      <c r="E12" s="35" t="s">
        <v>36</v>
      </c>
      <c r="F12" s="60">
        <v>5000</v>
      </c>
      <c r="G12" s="37"/>
      <c r="H12" s="59">
        <v>107.24</v>
      </c>
      <c r="I12" s="77"/>
      <c r="J12" s="25" t="s">
        <v>15</v>
      </c>
      <c r="K12" s="17"/>
      <c r="L12" s="23"/>
      <c r="M12" s="17"/>
      <c r="N12" s="18"/>
      <c r="O12" s="17"/>
      <c r="P12" s="23"/>
    </row>
    <row r="13" spans="1:16" ht="11.25" customHeight="1" x14ac:dyDescent="0.25">
      <c r="A13" s="38" t="s">
        <v>13</v>
      </c>
      <c r="B13" s="39" t="s">
        <v>14</v>
      </c>
      <c r="C13" s="37"/>
      <c r="D13" s="58"/>
      <c r="E13" s="40" t="s">
        <v>13</v>
      </c>
      <c r="F13" s="36" t="s">
        <v>14</v>
      </c>
      <c r="G13" s="37"/>
      <c r="H13" s="59">
        <v>6.25</v>
      </c>
      <c r="I13" s="77"/>
      <c r="J13" s="3"/>
      <c r="K13" s="17"/>
      <c r="L13" s="23"/>
      <c r="M13" s="22"/>
      <c r="N13" s="3"/>
      <c r="O13" s="17"/>
      <c r="P13" s="23"/>
    </row>
    <row r="14" spans="1:16" ht="12" customHeight="1" x14ac:dyDescent="0.25">
      <c r="A14" s="41" t="s">
        <v>40</v>
      </c>
      <c r="B14" s="42"/>
      <c r="C14" s="42"/>
      <c r="D14" s="61">
        <v>0</v>
      </c>
      <c r="E14" s="41" t="s">
        <v>46</v>
      </c>
      <c r="F14" s="42"/>
      <c r="G14" s="42"/>
      <c r="H14" s="62">
        <v>0</v>
      </c>
      <c r="I14" s="22"/>
      <c r="J14" s="18"/>
      <c r="K14" s="17"/>
      <c r="L14" s="23"/>
      <c r="M14" s="22"/>
      <c r="N14" s="18"/>
      <c r="O14" s="17"/>
      <c r="P14" s="23"/>
    </row>
    <row r="15" spans="1:16" ht="13.5" customHeight="1" x14ac:dyDescent="0.25">
      <c r="A15" s="43"/>
      <c r="B15" s="44" t="s">
        <v>19</v>
      </c>
      <c r="C15" s="44"/>
      <c r="D15" s="63">
        <f>SUM(D11:D14)</f>
        <v>110.275826</v>
      </c>
      <c r="E15" s="43"/>
      <c r="F15" s="44" t="s">
        <v>19</v>
      </c>
      <c r="G15" s="44"/>
      <c r="H15" s="64">
        <f>SUM(H10:H14)</f>
        <v>127.36999999999999</v>
      </c>
      <c r="I15" s="22"/>
      <c r="J15" s="8"/>
      <c r="K15" s="17"/>
      <c r="L15" s="23"/>
      <c r="M15" s="22"/>
      <c r="N15" s="8"/>
      <c r="O15" s="17"/>
      <c r="P15" s="23"/>
    </row>
    <row r="16" spans="1:16" ht="13.5" customHeight="1" x14ac:dyDescent="0.25">
      <c r="A16" s="45"/>
      <c r="B16" s="46" t="s">
        <v>17</v>
      </c>
      <c r="C16" s="65">
        <v>0.06</v>
      </c>
      <c r="D16" s="66">
        <f>(D15*C16)</f>
        <v>6.6165495599999993</v>
      </c>
      <c r="E16" s="45"/>
      <c r="F16" s="46" t="s">
        <v>17</v>
      </c>
      <c r="G16" s="65">
        <v>0.06</v>
      </c>
      <c r="H16" s="67">
        <f>H15*G16</f>
        <v>7.642199999999999</v>
      </c>
      <c r="I16" s="22"/>
      <c r="J16" s="17"/>
      <c r="K16" s="17"/>
      <c r="L16" s="23"/>
      <c r="M16" s="22"/>
      <c r="N16" s="17"/>
      <c r="O16" s="17"/>
      <c r="P16" s="23"/>
    </row>
    <row r="17" spans="1:16" ht="13.5" customHeight="1" x14ac:dyDescent="0.25">
      <c r="A17" s="47"/>
      <c r="B17" s="48" t="s">
        <v>18</v>
      </c>
      <c r="C17" s="48"/>
      <c r="D17" s="68">
        <f>SUM(D15:D16)</f>
        <v>116.89237555999999</v>
      </c>
      <c r="E17" s="47"/>
      <c r="F17" s="48" t="s">
        <v>18</v>
      </c>
      <c r="G17" s="48"/>
      <c r="H17" s="69">
        <f>SUM(H15:H16)</f>
        <v>135.01219999999998</v>
      </c>
      <c r="I17" s="19"/>
      <c r="J17" s="19"/>
      <c r="K17" s="19"/>
      <c r="L17" s="23"/>
      <c r="M17" s="19"/>
      <c r="N17" s="19"/>
      <c r="O17" s="19"/>
      <c r="P17" s="23"/>
    </row>
    <row r="18" spans="1:16" ht="11.25" customHeight="1" x14ac:dyDescent="0.25">
      <c r="A18" s="92"/>
      <c r="B18" s="92"/>
      <c r="C18" s="92"/>
      <c r="D18" s="92"/>
      <c r="E18" s="93"/>
      <c r="F18" s="93"/>
      <c r="G18" s="93"/>
      <c r="H18" s="93"/>
      <c r="I18" s="19"/>
      <c r="J18" s="19"/>
      <c r="K18" s="20"/>
      <c r="L18" s="23"/>
      <c r="M18" s="19"/>
      <c r="N18" s="19"/>
      <c r="O18" s="20"/>
      <c r="P18" s="23"/>
    </row>
    <row r="19" spans="1:16" s="5" customFormat="1" ht="14.25" customHeight="1" x14ac:dyDescent="0.25">
      <c r="A19" s="89" t="s">
        <v>26</v>
      </c>
      <c r="B19" s="89"/>
      <c r="C19" s="89"/>
      <c r="D19" s="91"/>
      <c r="E19" s="89" t="s">
        <v>38</v>
      </c>
      <c r="F19" s="89"/>
      <c r="G19" s="89"/>
      <c r="H19" s="89"/>
      <c r="I19" s="19"/>
      <c r="J19" s="19"/>
      <c r="K19" s="19"/>
      <c r="L19" s="23"/>
      <c r="M19" s="19"/>
      <c r="N19" s="19"/>
      <c r="O19" s="19"/>
      <c r="P19" s="23"/>
    </row>
    <row r="20" spans="1:16" s="5" customFormat="1" ht="13.5" customHeight="1" x14ac:dyDescent="0.25">
      <c r="A20" s="28"/>
      <c r="B20" s="29" t="s">
        <v>11</v>
      </c>
      <c r="C20" s="30"/>
      <c r="D20" s="31" t="s">
        <v>10</v>
      </c>
      <c r="E20" s="28"/>
      <c r="F20" s="29" t="s">
        <v>11</v>
      </c>
      <c r="G20" s="30"/>
      <c r="H20" s="31" t="s">
        <v>10</v>
      </c>
      <c r="I20" s="100" t="s">
        <v>26</v>
      </c>
      <c r="J20" s="100"/>
      <c r="K20" s="100"/>
      <c r="L20" s="100"/>
    </row>
    <row r="21" spans="1:16" s="5" customFormat="1" ht="12.75" customHeight="1" x14ac:dyDescent="0.25">
      <c r="A21" s="32" t="s">
        <v>16</v>
      </c>
      <c r="B21" s="33"/>
      <c r="C21" s="34"/>
      <c r="D21" s="56"/>
      <c r="E21" s="32" t="s">
        <v>16</v>
      </c>
      <c r="F21" s="33"/>
      <c r="G21" s="34"/>
      <c r="H21" s="56"/>
      <c r="I21" s="80"/>
      <c r="J21" s="11"/>
      <c r="K21" s="9"/>
      <c r="L21" s="11" t="s">
        <v>10</v>
      </c>
      <c r="M21" s="14"/>
      <c r="N21" s="5" t="s">
        <v>11</v>
      </c>
      <c r="P21" s="5" t="s">
        <v>10</v>
      </c>
    </row>
    <row r="22" spans="1:16" s="5" customFormat="1" ht="12.75" customHeight="1" x14ac:dyDescent="0.25">
      <c r="A22" s="35" t="s">
        <v>35</v>
      </c>
      <c r="B22" s="36" t="s">
        <v>12</v>
      </c>
      <c r="C22" s="37"/>
      <c r="D22" s="58">
        <v>13.82</v>
      </c>
      <c r="E22" s="35" t="s">
        <v>35</v>
      </c>
      <c r="F22" s="36" t="s">
        <v>12</v>
      </c>
      <c r="G22" s="37"/>
      <c r="H22" s="58">
        <v>14.06</v>
      </c>
      <c r="I22" s="79"/>
      <c r="J22" s="8"/>
      <c r="K22" s="78"/>
      <c r="L22" s="13">
        <f>+[1]Hoja1!$F$5</f>
        <v>14.676666666666666</v>
      </c>
      <c r="M22" s="14" t="s">
        <v>16</v>
      </c>
    </row>
    <row r="23" spans="1:16" s="5" customFormat="1" ht="12.75" customHeight="1" x14ac:dyDescent="0.25">
      <c r="A23" s="35" t="s">
        <v>36</v>
      </c>
      <c r="B23" s="60">
        <v>5000</v>
      </c>
      <c r="C23" s="37"/>
      <c r="D23" s="58">
        <v>50.27</v>
      </c>
      <c r="E23" s="35" t="s">
        <v>36</v>
      </c>
      <c r="F23" s="60">
        <v>5000</v>
      </c>
      <c r="G23" s="37"/>
      <c r="H23" s="58">
        <v>51.16</v>
      </c>
      <c r="I23" s="79"/>
      <c r="J23" s="6"/>
      <c r="K23" s="78"/>
      <c r="L23" s="13">
        <f>+[1]Hoja1!$E$21</f>
        <v>151.75766666666664</v>
      </c>
      <c r="M23" s="5" t="s">
        <v>20</v>
      </c>
      <c r="N23" s="5" t="s">
        <v>12</v>
      </c>
      <c r="P23" s="5">
        <v>12.229611994925916</v>
      </c>
    </row>
    <row r="24" spans="1:16" s="5" customFormat="1" ht="12.75" customHeight="1" x14ac:dyDescent="0.25">
      <c r="A24" s="40" t="s">
        <v>20</v>
      </c>
      <c r="B24" s="36" t="s">
        <v>12</v>
      </c>
      <c r="C24" s="37"/>
      <c r="D24" s="58">
        <v>7.58</v>
      </c>
      <c r="E24" s="40" t="s">
        <v>20</v>
      </c>
      <c r="F24" s="36" t="s">
        <v>33</v>
      </c>
      <c r="G24" s="37"/>
      <c r="H24" s="58">
        <v>17.690000000000001</v>
      </c>
      <c r="I24" s="79"/>
      <c r="J24" s="8"/>
      <c r="K24" s="78"/>
      <c r="L24" s="15"/>
      <c r="M24" s="5" t="s">
        <v>21</v>
      </c>
      <c r="N24" s="5">
        <v>5000</v>
      </c>
      <c r="P24" s="5">
        <v>44.482365543407013</v>
      </c>
    </row>
    <row r="25" spans="1:16" s="5" customFormat="1" ht="12" customHeight="1" x14ac:dyDescent="0.25">
      <c r="A25" s="40" t="s">
        <v>21</v>
      </c>
      <c r="B25" s="60">
        <v>5000</v>
      </c>
      <c r="C25" s="37"/>
      <c r="D25" s="58">
        <v>80.599999999999994</v>
      </c>
      <c r="E25" s="40" t="s">
        <v>21</v>
      </c>
      <c r="F25" s="60">
        <v>25000</v>
      </c>
      <c r="G25" s="37"/>
      <c r="H25" s="58">
        <v>121.89</v>
      </c>
      <c r="I25" s="79"/>
      <c r="J25" s="8"/>
      <c r="K25" s="78"/>
      <c r="L25" s="15">
        <f>+'[2]PRIMAS SOAT'!$M$13</f>
        <v>12.229611994925916</v>
      </c>
      <c r="M25" s="5" t="s">
        <v>13</v>
      </c>
      <c r="N25" s="5" t="s">
        <v>31</v>
      </c>
      <c r="P25" s="5">
        <v>11</v>
      </c>
    </row>
    <row r="26" spans="1:16" s="5" customFormat="1" ht="11.25" customHeight="1" x14ac:dyDescent="0.25">
      <c r="A26" s="40" t="s">
        <v>13</v>
      </c>
      <c r="B26" s="49" t="s">
        <v>22</v>
      </c>
      <c r="C26" s="37"/>
      <c r="D26" s="58">
        <v>12.46</v>
      </c>
      <c r="E26" s="40" t="s">
        <v>13</v>
      </c>
      <c r="F26" s="49" t="s">
        <v>34</v>
      </c>
      <c r="G26" s="37"/>
      <c r="H26" s="58">
        <v>18.12</v>
      </c>
      <c r="I26" s="79"/>
      <c r="J26" s="6"/>
      <c r="K26" s="78"/>
      <c r="L26" s="15">
        <f>+'[2]PRIMAS SOAT'!$M$14</f>
        <v>44.482365543407013</v>
      </c>
      <c r="M26" s="5" t="s">
        <v>15</v>
      </c>
      <c r="P26" s="5">
        <v>25</v>
      </c>
    </row>
    <row r="27" spans="1:16" s="5" customFormat="1" ht="12" customHeight="1" x14ac:dyDescent="0.25">
      <c r="A27" s="70" t="s">
        <v>15</v>
      </c>
      <c r="B27" s="42"/>
      <c r="C27" s="42"/>
      <c r="D27" s="61">
        <f>IF(A27="ENDOSO RC BÁSICO",0,25)</f>
        <v>25</v>
      </c>
      <c r="E27" s="70" t="s">
        <v>15</v>
      </c>
      <c r="F27" s="42"/>
      <c r="G27" s="42"/>
      <c r="H27" s="61">
        <f>IF(E27="ENDOSO RC BÁSICO",0,25)</f>
        <v>25</v>
      </c>
      <c r="I27" s="12"/>
      <c r="J27" s="8"/>
      <c r="K27" s="7"/>
      <c r="L27" s="15">
        <f>+X13</f>
        <v>0</v>
      </c>
      <c r="N27" s="5" t="s">
        <v>19</v>
      </c>
      <c r="P27" s="5">
        <v>93</v>
      </c>
    </row>
    <row r="28" spans="1:16" s="5" customFormat="1" ht="13.5" customHeight="1" x14ac:dyDescent="0.25">
      <c r="A28" s="43"/>
      <c r="B28" s="44" t="s">
        <v>19</v>
      </c>
      <c r="C28" s="44"/>
      <c r="D28" s="63">
        <f>SUM(D22:D27)</f>
        <v>189.73</v>
      </c>
      <c r="E28" s="43"/>
      <c r="F28" s="44" t="s">
        <v>19</v>
      </c>
      <c r="G28" s="44"/>
      <c r="H28" s="63">
        <f>SUM(H22:H27)</f>
        <v>247.92000000000002</v>
      </c>
      <c r="I28" s="12" t="s">
        <v>32</v>
      </c>
      <c r="J28" s="7"/>
      <c r="K28" s="7"/>
      <c r="L28" s="15">
        <v>0</v>
      </c>
      <c r="N28" s="5" t="s">
        <v>17</v>
      </c>
      <c r="O28" s="5">
        <v>0.06</v>
      </c>
      <c r="P28" s="5">
        <v>6</v>
      </c>
    </row>
    <row r="29" spans="1:16" s="5" customFormat="1" ht="13.5" customHeight="1" x14ac:dyDescent="0.25">
      <c r="A29" s="45"/>
      <c r="B29" s="46" t="s">
        <v>17</v>
      </c>
      <c r="C29" s="65">
        <v>0.06</v>
      </c>
      <c r="D29" s="66">
        <f>D28*C29</f>
        <v>11.383799999999999</v>
      </c>
      <c r="E29" s="45"/>
      <c r="F29" s="46" t="s">
        <v>17</v>
      </c>
      <c r="G29" s="65">
        <v>0.06</v>
      </c>
      <c r="H29" s="66">
        <f>H28*G29</f>
        <v>14.8752</v>
      </c>
      <c r="I29" s="9"/>
      <c r="J29" s="9" t="s">
        <v>19</v>
      </c>
      <c r="K29" s="9"/>
      <c r="L29" s="15">
        <f>SUM(L22:L28)</f>
        <v>223.14631087166623</v>
      </c>
      <c r="N29" s="5" t="s">
        <v>18</v>
      </c>
      <c r="P29" s="5">
        <v>99</v>
      </c>
    </row>
    <row r="30" spans="1:16" s="5" customFormat="1" ht="13.5" customHeight="1" x14ac:dyDescent="0.25">
      <c r="A30" s="45"/>
      <c r="B30" s="46" t="s">
        <v>18</v>
      </c>
      <c r="C30" s="46"/>
      <c r="D30" s="66">
        <f>SUM(D28:D29)</f>
        <v>201.1138</v>
      </c>
      <c r="E30" s="45"/>
      <c r="F30" s="46" t="s">
        <v>18</v>
      </c>
      <c r="G30" s="46"/>
      <c r="H30" s="66">
        <f>SUM(H28:H29)</f>
        <v>262.79520000000002</v>
      </c>
      <c r="I30" s="9"/>
      <c r="J30" s="9" t="s">
        <v>17</v>
      </c>
      <c r="K30" s="10">
        <v>0.06</v>
      </c>
      <c r="L30" s="15">
        <f>+L29*K30</f>
        <v>13.388778652299973</v>
      </c>
    </row>
    <row r="31" spans="1:16" s="16" customFormat="1" ht="19.5" customHeight="1" x14ac:dyDescent="0.25">
      <c r="A31" s="50"/>
      <c r="B31" s="50"/>
      <c r="C31" s="50"/>
      <c r="D31" s="50"/>
      <c r="E31" s="50"/>
      <c r="F31" s="50"/>
      <c r="G31" s="50"/>
      <c r="H31" s="50"/>
      <c r="I31" s="9"/>
      <c r="J31" s="9" t="s">
        <v>18</v>
      </c>
      <c r="K31" s="9"/>
      <c r="L31" s="15">
        <f>+L29+L30</f>
        <v>236.53508952396621</v>
      </c>
    </row>
    <row r="32" spans="1:16" ht="12.75" customHeight="1" thickBot="1" x14ac:dyDescent="0.3">
      <c r="A32" s="97" t="s">
        <v>42</v>
      </c>
      <c r="B32" s="98"/>
      <c r="C32" s="98"/>
      <c r="D32" s="98"/>
      <c r="E32" s="98"/>
      <c r="F32" s="98"/>
      <c r="G32" s="98"/>
      <c r="H32" s="99"/>
      <c r="I32" s="4"/>
    </row>
    <row r="33" spans="1:9" ht="7.5" customHeight="1" thickTop="1" x14ac:dyDescent="0.25">
      <c r="A33" s="26"/>
      <c r="B33" s="26"/>
      <c r="C33" s="26"/>
      <c r="D33" s="26"/>
      <c r="E33" s="26"/>
      <c r="F33" s="26"/>
      <c r="G33" s="26"/>
      <c r="H33" s="26"/>
    </row>
    <row r="34" spans="1:9" ht="63.75" x14ac:dyDescent="0.25">
      <c r="A34" s="51" t="s">
        <v>52</v>
      </c>
      <c r="B34" s="26"/>
      <c r="C34" s="26"/>
      <c r="D34" s="26"/>
      <c r="E34" s="26"/>
      <c r="F34" s="26"/>
      <c r="G34" s="26"/>
      <c r="H34" s="26"/>
    </row>
    <row r="35" spans="1:9" ht="13.5" customHeight="1" x14ac:dyDescent="0.25">
      <c r="A35" s="52" t="s">
        <v>28</v>
      </c>
      <c r="B35" s="26"/>
      <c r="C35" s="26"/>
      <c r="D35" s="26"/>
      <c r="E35" s="26"/>
      <c r="F35" s="26"/>
      <c r="G35" s="26"/>
      <c r="H35" s="26"/>
    </row>
    <row r="36" spans="1:9" ht="15" customHeight="1" x14ac:dyDescent="0.25">
      <c r="A36" s="52" t="s">
        <v>29</v>
      </c>
      <c r="B36" s="26"/>
      <c r="C36" s="26"/>
      <c r="D36" s="26"/>
      <c r="E36" s="26"/>
      <c r="F36" s="26"/>
      <c r="G36" s="26"/>
      <c r="H36" s="26"/>
    </row>
    <row r="37" spans="1:9" ht="15" customHeight="1" x14ac:dyDescent="0.25">
      <c r="A37" s="52"/>
      <c r="B37" s="26"/>
      <c r="C37" s="26"/>
      <c r="D37" s="26"/>
      <c r="E37" s="26"/>
      <c r="F37" s="26"/>
      <c r="G37" s="26"/>
      <c r="H37" s="26"/>
    </row>
    <row r="38" spans="1:9" ht="15" customHeight="1" x14ac:dyDescent="0.25">
      <c r="A38" s="52"/>
      <c r="B38" s="26"/>
      <c r="C38" s="26"/>
      <c r="D38" s="26"/>
      <c r="E38" s="26"/>
      <c r="F38" s="26"/>
      <c r="G38" s="26"/>
      <c r="H38" s="26"/>
    </row>
    <row r="39" spans="1:9" ht="15" customHeight="1" x14ac:dyDescent="0.25">
      <c r="A39" s="52"/>
      <c r="B39" s="26"/>
      <c r="C39" s="26"/>
      <c r="D39" s="26"/>
      <c r="E39" s="26"/>
      <c r="F39" s="26"/>
      <c r="G39" s="26"/>
      <c r="H39" s="26"/>
    </row>
    <row r="40" spans="1:9" ht="15" customHeight="1" x14ac:dyDescent="0.25">
      <c r="A40" s="52"/>
      <c r="B40" s="26"/>
      <c r="C40" s="26"/>
      <c r="D40" s="26"/>
      <c r="E40" s="26"/>
      <c r="F40" s="26"/>
      <c r="G40" s="26"/>
      <c r="H40" s="26"/>
    </row>
    <row r="41" spans="1:9" ht="9.75" customHeight="1" x14ac:dyDescent="0.25">
      <c r="A41" s="26"/>
      <c r="B41" s="26"/>
      <c r="C41" s="26"/>
      <c r="D41" s="26"/>
      <c r="E41" s="26"/>
      <c r="F41" s="26"/>
      <c r="G41" s="26"/>
      <c r="H41" s="26"/>
    </row>
    <row r="42" spans="1:9" ht="12.75" customHeight="1" thickBot="1" x14ac:dyDescent="0.3">
      <c r="A42" s="97" t="s">
        <v>47</v>
      </c>
      <c r="B42" s="98"/>
      <c r="C42" s="98"/>
      <c r="D42" s="98"/>
      <c r="E42" s="98"/>
      <c r="F42" s="98"/>
      <c r="G42" s="98"/>
      <c r="H42" s="99"/>
      <c r="I42" s="4"/>
    </row>
    <row r="43" spans="1:9" ht="7.5" customHeight="1" thickTop="1" x14ac:dyDescent="0.25">
      <c r="A43" s="26"/>
      <c r="B43" s="26"/>
      <c r="C43" s="26"/>
      <c r="D43" s="26"/>
      <c r="E43" s="26"/>
      <c r="F43" s="26"/>
      <c r="G43" s="26"/>
      <c r="H43" s="26"/>
    </row>
    <row r="44" spans="1:9" ht="66.599999999999994" customHeight="1" x14ac:dyDescent="0.25">
      <c r="A44" s="51" t="s">
        <v>30</v>
      </c>
      <c r="B44" s="26"/>
      <c r="C44" s="26"/>
      <c r="D44" s="26"/>
      <c r="E44" s="26"/>
      <c r="F44" s="26"/>
      <c r="G44" s="26"/>
      <c r="H44" s="26"/>
    </row>
    <row r="45" spans="1:9" ht="13.5" customHeight="1" x14ac:dyDescent="0.25">
      <c r="A45" s="86" t="s">
        <v>28</v>
      </c>
      <c r="B45" s="26"/>
      <c r="C45" s="26"/>
      <c r="D45" s="26"/>
      <c r="E45" s="26"/>
      <c r="F45" s="26"/>
      <c r="G45" s="26"/>
      <c r="H45" s="26"/>
    </row>
    <row r="46" spans="1:9" ht="13.5" customHeight="1" x14ac:dyDescent="0.25">
      <c r="A46" s="86" t="s">
        <v>29</v>
      </c>
      <c r="B46" s="26"/>
      <c r="C46" s="26"/>
      <c r="D46" s="26"/>
      <c r="E46" s="26"/>
      <c r="F46" s="26"/>
      <c r="G46" s="26"/>
      <c r="H46" s="26"/>
    </row>
    <row r="47" spans="1:9" ht="13.5" customHeight="1" x14ac:dyDescent="0.25">
      <c r="A47" s="103" t="s">
        <v>48</v>
      </c>
      <c r="B47" s="103"/>
      <c r="C47" s="103"/>
      <c r="D47" s="103"/>
      <c r="E47" s="103"/>
      <c r="F47" s="103"/>
      <c r="G47" s="103"/>
      <c r="H47" s="103"/>
    </row>
    <row r="48" spans="1:9" ht="13.5" customHeight="1" x14ac:dyDescent="0.25">
      <c r="A48" s="102" t="s">
        <v>49</v>
      </c>
      <c r="B48" s="102"/>
      <c r="C48" s="102"/>
      <c r="D48" s="102"/>
      <c r="E48" s="102"/>
      <c r="F48" s="102"/>
      <c r="G48" s="102"/>
      <c r="H48" s="102"/>
    </row>
    <row r="49" spans="1:15" ht="13.5" customHeight="1" x14ac:dyDescent="0.25">
      <c r="A49" s="102" t="s">
        <v>50</v>
      </c>
      <c r="B49" s="102"/>
      <c r="C49" s="102"/>
      <c r="D49" s="102"/>
      <c r="E49" s="102"/>
      <c r="F49" s="102"/>
      <c r="G49" s="102"/>
      <c r="H49" s="102"/>
    </row>
    <row r="50" spans="1:15" ht="13.5" customHeight="1" x14ac:dyDescent="0.25">
      <c r="A50" s="102" t="s">
        <v>51</v>
      </c>
      <c r="B50" s="102"/>
      <c r="C50" s="102"/>
      <c r="D50" s="102"/>
      <c r="E50" s="102"/>
      <c r="F50" s="102"/>
      <c r="G50" s="102"/>
      <c r="H50" s="102"/>
    </row>
    <row r="51" spans="1:15" ht="9.75" customHeight="1" x14ac:dyDescent="0.25">
      <c r="B51" s="26"/>
      <c r="C51" s="26"/>
      <c r="D51" s="26"/>
      <c r="E51" s="26"/>
      <c r="F51" s="26"/>
      <c r="G51" s="26"/>
      <c r="H51" s="26"/>
    </row>
    <row r="52" spans="1:15" ht="12.75" customHeight="1" thickBot="1" x14ac:dyDescent="0.3">
      <c r="A52" s="87" t="s">
        <v>41</v>
      </c>
      <c r="B52" s="88"/>
      <c r="C52" s="88"/>
      <c r="D52" s="88"/>
      <c r="E52" s="88"/>
      <c r="F52" s="88"/>
      <c r="G52" s="88"/>
      <c r="H52" s="107"/>
    </row>
    <row r="53" spans="1:15" s="83" customFormat="1" ht="75.75" thickTop="1" x14ac:dyDescent="0.25">
      <c r="A53" s="84" t="s">
        <v>43</v>
      </c>
      <c r="B53" s="81"/>
      <c r="C53" s="81"/>
      <c r="D53" s="81"/>
      <c r="E53" s="81"/>
      <c r="F53" s="81"/>
      <c r="G53" s="81"/>
      <c r="H53" s="82"/>
    </row>
    <row r="54" spans="1:15" s="83" customFormat="1" ht="12.75" customHeight="1" x14ac:dyDescent="0.25">
      <c r="A54" s="85" t="s">
        <v>44</v>
      </c>
      <c r="B54" s="81"/>
      <c r="C54" s="81"/>
      <c r="D54" s="81"/>
      <c r="E54" s="81"/>
      <c r="F54" s="81"/>
      <c r="G54" s="81"/>
      <c r="H54" s="82"/>
    </row>
    <row r="55" spans="1:15" s="83" customFormat="1" ht="12.75" customHeight="1" x14ac:dyDescent="0.25">
      <c r="A55" s="85" t="s">
        <v>45</v>
      </c>
      <c r="B55" s="81"/>
      <c r="C55" s="81"/>
      <c r="D55" s="81"/>
      <c r="E55" s="81"/>
      <c r="F55" s="81"/>
      <c r="G55" s="81"/>
      <c r="H55" s="82"/>
    </row>
    <row r="56" spans="1:15" x14ac:dyDescent="0.25">
      <c r="A56" s="53" t="s">
        <v>1</v>
      </c>
      <c r="B56" s="54"/>
      <c r="C56" s="54"/>
      <c r="D56" s="54"/>
      <c r="E56" s="54"/>
      <c r="F56" s="54"/>
      <c r="G56" s="54"/>
      <c r="H56" s="55"/>
    </row>
    <row r="57" spans="1:15" x14ac:dyDescent="0.25">
      <c r="A57" s="94" t="s">
        <v>2</v>
      </c>
      <c r="B57" s="95"/>
      <c r="C57" s="95"/>
      <c r="D57" s="95"/>
      <c r="E57" s="95"/>
      <c r="F57" s="95"/>
      <c r="G57" s="95"/>
      <c r="H57" s="96"/>
    </row>
    <row r="58" spans="1:15" x14ac:dyDescent="0.25">
      <c r="A58" s="94" t="s">
        <v>3</v>
      </c>
      <c r="B58" s="95"/>
      <c r="C58" s="95"/>
      <c r="D58" s="95"/>
      <c r="E58" s="95"/>
      <c r="F58" s="95"/>
      <c r="G58" s="95"/>
      <c r="H58" s="96"/>
      <c r="M58" s="1"/>
      <c r="N58" s="1"/>
      <c r="O58" s="2"/>
    </row>
    <row r="59" spans="1:15" x14ac:dyDescent="0.25">
      <c r="A59" s="94" t="s">
        <v>4</v>
      </c>
      <c r="B59" s="95"/>
      <c r="C59" s="95"/>
      <c r="D59" s="95"/>
      <c r="E59" s="95"/>
      <c r="F59" s="95"/>
      <c r="G59" s="95"/>
      <c r="H59" s="96"/>
    </row>
    <row r="60" spans="1:15" x14ac:dyDescent="0.25">
      <c r="A60" s="94" t="s">
        <v>5</v>
      </c>
      <c r="B60" s="95"/>
      <c r="C60" s="95"/>
      <c r="D60" s="95"/>
      <c r="E60" s="95"/>
      <c r="F60" s="95"/>
      <c r="G60" s="95"/>
      <c r="H60" s="96"/>
      <c r="I60" s="1"/>
      <c r="J60" s="1"/>
      <c r="K60" s="1"/>
      <c r="L60" s="1"/>
    </row>
    <row r="61" spans="1:15" ht="15" customHeight="1" x14ac:dyDescent="0.25">
      <c r="A61" s="94" t="s">
        <v>23</v>
      </c>
      <c r="B61" s="95"/>
      <c r="C61" s="95"/>
      <c r="D61" s="95"/>
      <c r="E61" s="95"/>
      <c r="F61" s="95"/>
      <c r="G61" s="95"/>
      <c r="H61" s="96"/>
    </row>
    <row r="62" spans="1:15" x14ac:dyDescent="0.25">
      <c r="A62" s="94" t="s">
        <v>24</v>
      </c>
      <c r="B62" s="95"/>
      <c r="C62" s="95"/>
      <c r="D62" s="95"/>
      <c r="E62" s="95"/>
      <c r="F62" s="95"/>
      <c r="G62" s="95"/>
      <c r="H62" s="96"/>
    </row>
    <row r="63" spans="1:15" x14ac:dyDescent="0.25">
      <c r="A63" s="111" t="s">
        <v>25</v>
      </c>
      <c r="B63" s="112"/>
      <c r="C63" s="112"/>
      <c r="D63" s="112"/>
      <c r="E63" s="112"/>
      <c r="F63" s="112"/>
      <c r="G63" s="112"/>
      <c r="H63" s="113"/>
      <c r="J63" s="90"/>
      <c r="K63" s="90"/>
      <c r="L63" s="90"/>
    </row>
    <row r="64" spans="1:15" x14ac:dyDescent="0.25">
      <c r="A64" s="94" t="s">
        <v>6</v>
      </c>
      <c r="B64" s="95"/>
      <c r="C64" s="95"/>
      <c r="D64" s="95"/>
      <c r="E64" s="95"/>
      <c r="F64" s="95"/>
      <c r="G64" s="95"/>
      <c r="H64" s="96"/>
      <c r="J64" s="90"/>
      <c r="K64" s="90"/>
      <c r="L64" s="90"/>
    </row>
    <row r="65" spans="1:12" ht="12" customHeight="1" x14ac:dyDescent="0.25">
      <c r="A65" s="94" t="s">
        <v>7</v>
      </c>
      <c r="B65" s="95"/>
      <c r="C65" s="95"/>
      <c r="D65" s="95"/>
      <c r="E65" s="95"/>
      <c r="F65" s="95"/>
      <c r="G65" s="95"/>
      <c r="H65" s="96"/>
      <c r="J65" s="1"/>
      <c r="K65" s="1"/>
      <c r="L65" s="1"/>
    </row>
    <row r="66" spans="1:12" ht="29.25" customHeight="1" x14ac:dyDescent="0.25">
      <c r="A66" s="104" t="s">
        <v>8</v>
      </c>
      <c r="B66" s="105"/>
      <c r="C66" s="105"/>
      <c r="D66" s="105"/>
      <c r="E66" s="105"/>
      <c r="F66" s="105"/>
      <c r="G66" s="105"/>
      <c r="H66" s="106"/>
      <c r="J66" s="90"/>
      <c r="K66" s="90"/>
      <c r="L66" s="90"/>
    </row>
    <row r="67" spans="1:12" ht="13.5" customHeight="1" x14ac:dyDescent="0.25">
      <c r="A67" s="108" t="s">
        <v>9</v>
      </c>
      <c r="B67" s="109"/>
      <c r="C67" s="109"/>
      <c r="D67" s="109"/>
      <c r="E67" s="109"/>
      <c r="F67" s="109"/>
      <c r="G67" s="109"/>
      <c r="H67" s="110"/>
      <c r="J67" s="90"/>
      <c r="K67" s="90"/>
      <c r="L67" s="90"/>
    </row>
    <row r="68" spans="1:12" ht="13.5" customHeight="1" x14ac:dyDescent="0.25">
      <c r="A68" s="72"/>
      <c r="B68" s="74"/>
      <c r="C68" s="74"/>
      <c r="D68" s="74"/>
      <c r="E68" s="74"/>
      <c r="F68" s="74"/>
      <c r="G68" s="74"/>
      <c r="H68" s="73"/>
      <c r="J68" s="71"/>
      <c r="K68" s="71"/>
      <c r="L68" s="71"/>
    </row>
    <row r="72" spans="1:12" x14ac:dyDescent="0.25">
      <c r="A72" s="75"/>
      <c r="B72" s="76" t="s">
        <v>39</v>
      </c>
    </row>
  </sheetData>
  <sheetProtection algorithmName="SHA-512" hashValue="BiMXO9uPpt3nU9Q0bheJu1yvjVflPgFWW7htVzR/BT/Yzw+R1lAizbHOkWID5AZ3oBl1kNCGkXe/BtNucO1Fzw==" saltValue="mJDTzwb7cHMD5GOcE6gWHQ==" spinCount="100000" sheet="1" selectLockedCells="1"/>
  <mergeCells count="32">
    <mergeCell ref="M8:P8"/>
    <mergeCell ref="A66:H66"/>
    <mergeCell ref="A52:H52"/>
    <mergeCell ref="A57:H57"/>
    <mergeCell ref="A67:H67"/>
    <mergeCell ref="A65:H65"/>
    <mergeCell ref="A64:H64"/>
    <mergeCell ref="A63:H63"/>
    <mergeCell ref="A62:H62"/>
    <mergeCell ref="A61:H61"/>
    <mergeCell ref="A60:H60"/>
    <mergeCell ref="J63:L63"/>
    <mergeCell ref="J66:L66"/>
    <mergeCell ref="J67:L67"/>
    <mergeCell ref="A8:D8"/>
    <mergeCell ref="E8:H8"/>
    <mergeCell ref="A6:H6"/>
    <mergeCell ref="E19:H19"/>
    <mergeCell ref="J64:L64"/>
    <mergeCell ref="A19:D19"/>
    <mergeCell ref="A18:D18"/>
    <mergeCell ref="E18:H18"/>
    <mergeCell ref="A59:H59"/>
    <mergeCell ref="A58:H58"/>
    <mergeCell ref="A32:H32"/>
    <mergeCell ref="I20:L20"/>
    <mergeCell ref="I8:L8"/>
    <mergeCell ref="A42:H42"/>
    <mergeCell ref="A48:H48"/>
    <mergeCell ref="A49:H49"/>
    <mergeCell ref="A50:H50"/>
    <mergeCell ref="A47:H47"/>
  </mergeCells>
  <dataValidations count="1">
    <dataValidation type="list" allowBlank="1" showInputMessage="1" showErrorMessage="1" sqref="E27 A27" xr:uid="{52BCA611-FC4D-4FD0-9766-DE6A2D8BB41B}">
      <formula1>$J$11:$J$12</formula1>
    </dataValidation>
  </dataValidations>
  <pageMargins left="0" right="0" top="0.11811023622047245" bottom="0" header="0.31496062992125984" footer="0.31496062992125984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Abdiel Edgardo Medina Baso</dc:creator>
  <cp:lastModifiedBy>Ana Lorena Gantes Serrano</cp:lastModifiedBy>
  <cp:lastPrinted>2023-02-23T19:52:48Z</cp:lastPrinted>
  <dcterms:created xsi:type="dcterms:W3CDTF">2017-03-14T17:27:21Z</dcterms:created>
  <dcterms:modified xsi:type="dcterms:W3CDTF">2023-08-29T15:48:12Z</dcterms:modified>
</cp:coreProperties>
</file>